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20520" windowHeight="3915"/>
  </bookViews>
  <sheets>
    <sheet name="MUTASI +- 2020" sheetId="11" r:id="rId1"/>
  </sheets>
  <definedNames>
    <definedName name="_xlnm.Print_Titles" localSheetId="0">'MUTASI +- 2020'!$3:$6</definedName>
  </definedNames>
  <calcPr calcId="124519"/>
</workbook>
</file>

<file path=xl/calcChain.xml><?xml version="1.0" encoding="utf-8"?>
<calcChain xmlns="http://schemas.openxmlformats.org/spreadsheetml/2006/main">
  <c r="X9" i="11"/>
  <c r="U9"/>
  <c r="U48" s="1"/>
  <c r="K9"/>
  <c r="K48" s="1"/>
  <c r="G9"/>
  <c r="G48" s="1"/>
  <c r="F48"/>
  <c r="E48"/>
  <c r="C48"/>
  <c r="D48"/>
  <c r="Y48"/>
  <c r="W48"/>
  <c r="V48"/>
  <c r="T48"/>
  <c r="S48"/>
  <c r="R48"/>
  <c r="Q48"/>
  <c r="P48"/>
  <c r="O48"/>
  <c r="M48"/>
  <c r="L48"/>
  <c r="J48"/>
  <c r="I48"/>
  <c r="H48"/>
  <c r="X15"/>
  <c r="X14"/>
  <c r="F46" l="1"/>
  <c r="F45"/>
  <c r="F44"/>
  <c r="X43"/>
  <c r="N43"/>
  <c r="F43"/>
  <c r="X42"/>
  <c r="N42"/>
  <c r="F42"/>
  <c r="X41"/>
  <c r="N41"/>
  <c r="Y41" s="1"/>
  <c r="F41"/>
  <c r="X40"/>
  <c r="N40"/>
  <c r="F40"/>
  <c r="X39"/>
  <c r="N39"/>
  <c r="E39"/>
  <c r="D39"/>
  <c r="C39"/>
  <c r="X38"/>
  <c r="N38"/>
  <c r="F38"/>
  <c r="X37"/>
  <c r="N37"/>
  <c r="F37"/>
  <c r="X36"/>
  <c r="N36"/>
  <c r="F36"/>
  <c r="X35"/>
  <c r="N35"/>
  <c r="F35"/>
  <c r="X34"/>
  <c r="N34"/>
  <c r="F34"/>
  <c r="E34"/>
  <c r="D34"/>
  <c r="C34"/>
  <c r="X33"/>
  <c r="N33"/>
  <c r="F33"/>
  <c r="X32"/>
  <c r="N32"/>
  <c r="Y32" s="1"/>
  <c r="F32"/>
  <c r="X31"/>
  <c r="N31"/>
  <c r="F31"/>
  <c r="F29" s="1"/>
  <c r="X30"/>
  <c r="N30"/>
  <c r="F30"/>
  <c r="X29"/>
  <c r="N29"/>
  <c r="E29"/>
  <c r="D29"/>
  <c r="C29"/>
  <c r="X28"/>
  <c r="N28"/>
  <c r="F28"/>
  <c r="X27"/>
  <c r="N27"/>
  <c r="F27"/>
  <c r="X26"/>
  <c r="N26"/>
  <c r="F26"/>
  <c r="X25"/>
  <c r="N25"/>
  <c r="F25"/>
  <c r="X24"/>
  <c r="N24"/>
  <c r="F24"/>
  <c r="X23"/>
  <c r="N23"/>
  <c r="F23"/>
  <c r="X22"/>
  <c r="N22"/>
  <c r="F22"/>
  <c r="X21"/>
  <c r="N21"/>
  <c r="F21"/>
  <c r="X20"/>
  <c r="N20"/>
  <c r="F20"/>
  <c r="X19"/>
  <c r="N19"/>
  <c r="F19"/>
  <c r="X18"/>
  <c r="N18"/>
  <c r="F18"/>
  <c r="X17"/>
  <c r="N17"/>
  <c r="F17"/>
  <c r="X16"/>
  <c r="N16"/>
  <c r="F16"/>
  <c r="N15"/>
  <c r="F15"/>
  <c r="N14"/>
  <c r="F14"/>
  <c r="E14"/>
  <c r="E9" s="1"/>
  <c r="N13"/>
  <c r="F13"/>
  <c r="Y13" s="1"/>
  <c r="X12"/>
  <c r="N12"/>
  <c r="F12"/>
  <c r="X11"/>
  <c r="N11"/>
  <c r="F11"/>
  <c r="N10"/>
  <c r="F10"/>
  <c r="Y10" s="1"/>
  <c r="X48"/>
  <c r="N9"/>
  <c r="N48" s="1"/>
  <c r="D9"/>
  <c r="C9"/>
  <c r="X8"/>
  <c r="N8"/>
  <c r="F8"/>
  <c r="Y30" l="1"/>
  <c r="Y43"/>
  <c r="Y8"/>
  <c r="Y18"/>
  <c r="Y36"/>
  <c r="Y14"/>
  <c r="Y22"/>
  <c r="Y26"/>
  <c r="F9"/>
  <c r="Y16"/>
  <c r="Y20"/>
  <c r="Y24"/>
  <c r="Y28"/>
  <c r="Y38"/>
  <c r="Y15"/>
  <c r="Y19"/>
  <c r="Y23"/>
  <c r="Y27"/>
  <c r="Y31"/>
  <c r="Y29" s="1"/>
  <c r="Y37"/>
  <c r="Y40"/>
  <c r="F39"/>
  <c r="Y39" s="1"/>
  <c r="Y12"/>
  <c r="Y17"/>
  <c r="Y21"/>
  <c r="Y25"/>
  <c r="Y33"/>
  <c r="Y35"/>
  <c r="Y42"/>
  <c r="Y11"/>
  <c r="Y34" l="1"/>
  <c r="Y9"/>
</calcChain>
</file>

<file path=xl/sharedStrings.xml><?xml version="1.0" encoding="utf-8"?>
<sst xmlns="http://schemas.openxmlformats.org/spreadsheetml/2006/main" count="91" uniqueCount="88">
  <si>
    <t>TANAH</t>
  </si>
  <si>
    <t>PERALATAN DAN MESIN</t>
  </si>
  <si>
    <t>ALAT BESAR</t>
  </si>
  <si>
    <t>ALAT ANGKUTAN</t>
  </si>
  <si>
    <t>ALAT BENGKEL DAN ALAT UKUR</t>
  </si>
  <si>
    <t>ALAT PERTANIAN</t>
  </si>
  <si>
    <t>ALAT KANTOR DAN RUMAH TANGGA</t>
  </si>
  <si>
    <t>ALAT STUDIO, KOMUNIKASI DAN PEMANCAR</t>
  </si>
  <si>
    <t>ALAT KEDOKTERAN DAN KESEHATAN</t>
  </si>
  <si>
    <t>ALAT LABORATORIUM</t>
  </si>
  <si>
    <t>ALAT PERSENJATAAN</t>
  </si>
  <si>
    <t>KOMPUTER</t>
  </si>
  <si>
    <t>ALAT EKSPLORASI</t>
  </si>
  <si>
    <t>ALAT PENGEBORAN</t>
  </si>
  <si>
    <t>ALAT PRODUKSI, PENGOLAHAN DAN PEMURNIAN</t>
  </si>
  <si>
    <t>ALAT BANTU EKSPLORASI</t>
  </si>
  <si>
    <t>ALAT KESELAMATAN KERJA</t>
  </si>
  <si>
    <t>ALAT PERAGA</t>
  </si>
  <si>
    <t>PERALATAN PROSES/PRODUKSI</t>
  </si>
  <si>
    <t>PERALATAN OLAH RAGA</t>
  </si>
  <si>
    <t>GEDUNG DAN BANGUNAN</t>
  </si>
  <si>
    <t>BANGUNAN GEDUNG</t>
  </si>
  <si>
    <t>MONUMEN</t>
  </si>
  <si>
    <t>BANGUNAN MENARA</t>
  </si>
  <si>
    <t>TUGU TITIK KONTROL/PASTI</t>
  </si>
  <si>
    <t>JALAN JARINGAN DAN IRIGASI</t>
  </si>
  <si>
    <t>JALAN DAN JEMBATAN</t>
  </si>
  <si>
    <t>BANGUNAN AIR</t>
  </si>
  <si>
    <t>INSTALASI</t>
  </si>
  <si>
    <t>JARINGAN</t>
  </si>
  <si>
    <t>ASET TETAP LAINNYA</t>
  </si>
  <si>
    <t>BAHAN PERPUSTAKAAN</t>
  </si>
  <si>
    <t>BARANG BERCORAK KESENIAN/KEBUDAYAAN/OLAHRAGA</t>
  </si>
  <si>
    <t>HEWAN</t>
  </si>
  <si>
    <t>BIOTA PERAIRAN</t>
  </si>
  <si>
    <t>TANAMAN</t>
  </si>
  <si>
    <t>BARANG KOLEKSI NON BUDAYA</t>
  </si>
  <si>
    <t>ASET TETAP DALAM RENOVASI</t>
  </si>
  <si>
    <t>KONSTRUKSI DALAM PENGERJAAN</t>
  </si>
  <si>
    <t>RAMBU - RAMBU (108)</t>
  </si>
  <si>
    <t>No</t>
  </si>
  <si>
    <t>Pembina Utama Muda</t>
  </si>
  <si>
    <t>HARTANA, S.E.</t>
  </si>
  <si>
    <t>Tambah</t>
  </si>
  <si>
    <t>Kurang</t>
  </si>
  <si>
    <t>MUTASI TAMBAH KURANG ASET TETAP TAHUN 2020</t>
  </si>
  <si>
    <t>SATUAN POLISI PAMONG PRAJA</t>
  </si>
  <si>
    <t>KIB/Sub KIB</t>
  </si>
  <si>
    <t>Saldo 2019 AUDITED</t>
  </si>
  <si>
    <t>Migrasi</t>
  </si>
  <si>
    <t>Saldo 2019 setelah migrasi</t>
  </si>
  <si>
    <t>Penambahan</t>
  </si>
  <si>
    <t>Jumlah Penambahan</t>
  </si>
  <si>
    <t>Pengurangan</t>
  </si>
  <si>
    <t>Jumlah Pengurangan</t>
  </si>
  <si>
    <t>Total</t>
  </si>
  <si>
    <t>Belanja Modal 2020</t>
  </si>
  <si>
    <t>Hibah Masuk</t>
  </si>
  <si>
    <t>Reklasifikasi akun</t>
  </si>
  <si>
    <t>Koreksi Tambah</t>
  </si>
  <si>
    <t>Mutasi antar OPD</t>
  </si>
  <si>
    <t>Ekstrakomtabel 2020</t>
  </si>
  <si>
    <t>Hibah Keluar</t>
  </si>
  <si>
    <t>Koreksi Pengurangan</t>
  </si>
  <si>
    <t>Penghapusan 2020</t>
  </si>
  <si>
    <t>Usulan Rusak Berat 2020</t>
  </si>
  <si>
    <t>Koreksi</t>
  </si>
  <si>
    <t>BTT</t>
  </si>
  <si>
    <t>Reklas dari non modal</t>
  </si>
  <si>
    <t>Reklas ATB</t>
  </si>
  <si>
    <t>Reklas persediaan</t>
  </si>
  <si>
    <t>6=3+4-5</t>
  </si>
  <si>
    <t>14=(7+8+9+10+11+12+13)</t>
  </si>
  <si>
    <t>24=(15+16+17+18+19+20+21+22+23)</t>
  </si>
  <si>
    <t>25=(6+14)-24</t>
  </si>
  <si>
    <t>TOTAL ASET TETAP</t>
  </si>
  <si>
    <t>Rembang, 31 Desember 2020</t>
  </si>
  <si>
    <t>KEPALA SATUAN POLISI PAMONG PRAJA</t>
  </si>
  <si>
    <t xml:space="preserve">KASUBAG. UMUM DAN KEPEGAWAIAN </t>
  </si>
  <si>
    <t>PENGURUS BARANG</t>
  </si>
  <si>
    <t>KABUPATEN REMBANG</t>
  </si>
  <si>
    <t xml:space="preserve"> SATUAN POLISI PAMONG PRAJA </t>
  </si>
  <si>
    <t>Drs. H. WALUYO, M.M.</t>
  </si>
  <si>
    <t>MURNININGNUR, S.H.</t>
  </si>
  <si>
    <t>NIP.19661009 198603 2 012</t>
  </si>
  <si>
    <t>NIP. 19821004 200801 1 006</t>
  </si>
  <si>
    <t>NIP. 19630401 199102 1 001</t>
  </si>
  <si>
    <t>Jumlah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</si>
</sst>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_-;_-@_-"/>
    <numFmt numFmtId="166" formatCode="_(* #,##0_);_(* \(#,##0\);_(* &quot;-&quot;??_);_(@_)"/>
    <numFmt numFmtId="167" formatCode="_-* #,##0.0_-;\-* #,##0.0_-;_-* &quot;-&quot;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Bookman Old Style"/>
      <family val="1"/>
    </font>
    <font>
      <sz val="11"/>
      <color indexed="8"/>
      <name val="Calibri"/>
      <family val="2"/>
    </font>
    <font>
      <b/>
      <u/>
      <sz val="11"/>
      <color indexed="8"/>
      <name val="Calibri"/>
      <family val="2"/>
      <scheme val="minor"/>
    </font>
    <font>
      <b/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0" fontId="7" fillId="0" borderId="0"/>
    <xf numFmtId="41" fontId="7" fillId="0" borderId="0" applyFont="0" applyFill="0" applyBorder="0" applyAlignment="0" applyProtection="0"/>
    <xf numFmtId="0" fontId="8" fillId="0" borderId="0">
      <alignment vertical="top"/>
    </xf>
    <xf numFmtId="0" fontId="9" fillId="0" borderId="0">
      <alignment vertical="top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>
      <alignment vertical="center"/>
    </xf>
  </cellStyleXfs>
  <cellXfs count="95">
    <xf numFmtId="0" fontId="0" fillId="0" borderId="0" xfId="0"/>
    <xf numFmtId="0" fontId="0" fillId="0" borderId="0" xfId="0" applyFont="1"/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 applyProtection="1">
      <alignment vertical="top" wrapText="1"/>
    </xf>
    <xf numFmtId="165" fontId="4" fillId="0" borderId="0" xfId="7" applyNumberFormat="1" applyFont="1" applyBorder="1" applyAlignment="1">
      <alignment vertical="top"/>
    </xf>
    <xf numFmtId="167" fontId="4" fillId="0" borderId="0" xfId="7" applyNumberFormat="1" applyFont="1" applyBorder="1" applyAlignment="1">
      <alignment vertical="top"/>
    </xf>
    <xf numFmtId="0" fontId="6" fillId="0" borderId="0" xfId="8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8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8" applyFont="1" applyAlignment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166" fontId="2" fillId="0" borderId="10" xfId="0" applyNumberFormat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165" fontId="2" fillId="0" borderId="1" xfId="7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1" fontId="0" fillId="0" borderId="1" xfId="0" applyNumberFormat="1" applyFont="1" applyBorder="1" applyAlignment="1">
      <alignment vertical="center"/>
    </xf>
    <xf numFmtId="166" fontId="2" fillId="0" borderId="7" xfId="0" applyNumberFormat="1" applyFont="1" applyBorder="1" applyAlignment="1">
      <alignment vertical="center"/>
    </xf>
    <xf numFmtId="0" fontId="15" fillId="0" borderId="5" xfId="0" applyFont="1" applyFill="1" applyBorder="1" applyAlignment="1">
      <alignment horizontal="center" vertical="top"/>
    </xf>
    <xf numFmtId="164" fontId="2" fillId="0" borderId="1" xfId="7" applyNumberFormat="1" applyFont="1" applyBorder="1" applyAlignment="1">
      <alignment vertical="center"/>
    </xf>
    <xf numFmtId="0" fontId="11" fillId="0" borderId="22" xfId="1" applyFont="1" applyFill="1" applyBorder="1" applyAlignment="1">
      <alignment horizontal="center" vertical="center"/>
    </xf>
    <xf numFmtId="0" fontId="0" fillId="0" borderId="11" xfId="0" applyFont="1" applyFill="1" applyBorder="1" applyAlignment="1" applyProtection="1">
      <alignment vertical="center" wrapText="1"/>
    </xf>
    <xf numFmtId="164" fontId="0" fillId="0" borderId="11" xfId="7" applyNumberFormat="1" applyFont="1" applyBorder="1" applyAlignment="1">
      <alignment vertical="center"/>
    </xf>
    <xf numFmtId="165" fontId="0" fillId="0" borderId="11" xfId="7" applyNumberFormat="1" applyFont="1" applyBorder="1" applyAlignment="1">
      <alignment vertical="center"/>
    </xf>
    <xf numFmtId="167" fontId="0" fillId="0" borderId="11" xfId="7" applyNumberFormat="1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41" fontId="0" fillId="0" borderId="11" xfId="0" applyNumberFormat="1" applyFont="1" applyBorder="1" applyAlignment="1">
      <alignment vertical="center"/>
    </xf>
    <xf numFmtId="166" fontId="0" fillId="0" borderId="12" xfId="0" applyNumberFormat="1" applyFont="1" applyBorder="1" applyAlignment="1">
      <alignment vertical="center"/>
    </xf>
    <xf numFmtId="0" fontId="11" fillId="0" borderId="13" xfId="1" applyFont="1" applyFill="1" applyBorder="1" applyAlignment="1">
      <alignment horizontal="center" vertical="center"/>
    </xf>
    <xf numFmtId="0" fontId="0" fillId="0" borderId="14" xfId="0" applyFont="1" applyFill="1" applyBorder="1" applyAlignment="1" applyProtection="1">
      <alignment vertical="center" wrapText="1"/>
    </xf>
    <xf numFmtId="164" fontId="0" fillId="0" borderId="14" xfId="7" applyNumberFormat="1" applyFont="1" applyBorder="1" applyAlignment="1">
      <alignment vertical="center"/>
    </xf>
    <xf numFmtId="165" fontId="0" fillId="0" borderId="14" xfId="7" applyNumberFormat="1" applyFont="1" applyBorder="1" applyAlignment="1">
      <alignment vertical="center"/>
    </xf>
    <xf numFmtId="167" fontId="0" fillId="0" borderId="14" xfId="7" applyNumberFormat="1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41" fontId="0" fillId="0" borderId="14" xfId="0" applyNumberFormat="1" applyFont="1" applyBorder="1" applyAlignment="1">
      <alignment vertical="center"/>
    </xf>
    <xf numFmtId="166" fontId="0" fillId="0" borderId="14" xfId="6" applyNumberFormat="1" applyFont="1" applyBorder="1" applyAlignment="1">
      <alignment vertical="center"/>
    </xf>
    <xf numFmtId="166" fontId="0" fillId="0" borderId="15" xfId="0" applyNumberFormat="1" applyFont="1" applyBorder="1" applyAlignment="1">
      <alignment vertical="center"/>
    </xf>
    <xf numFmtId="166" fontId="0" fillId="0" borderId="16" xfId="6" applyNumberFormat="1" applyFont="1" applyBorder="1" applyAlignment="1">
      <alignment vertical="center"/>
    </xf>
    <xf numFmtId="166" fontId="0" fillId="0" borderId="14" xfId="6" applyNumberFormat="1" applyFont="1" applyFill="1" applyBorder="1" applyAlignment="1">
      <alignment vertical="center"/>
    </xf>
    <xf numFmtId="3" fontId="10" fillId="0" borderId="23" xfId="7" applyNumberFormat="1" applyFont="1" applyFill="1" applyBorder="1" applyAlignment="1">
      <alignment vertical="center"/>
    </xf>
    <xf numFmtId="0" fontId="0" fillId="0" borderId="16" xfId="0" applyFont="1" applyBorder="1" applyAlignment="1">
      <alignment vertical="center"/>
    </xf>
    <xf numFmtId="166" fontId="0" fillId="0" borderId="11" xfId="6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1" fillId="0" borderId="17" xfId="1" applyFont="1" applyFill="1" applyBorder="1" applyAlignment="1">
      <alignment horizontal="center" vertical="center"/>
    </xf>
    <xf numFmtId="0" fontId="0" fillId="0" borderId="16" xfId="0" applyFont="1" applyFill="1" applyBorder="1" applyAlignment="1" applyProtection="1">
      <alignment vertical="center" wrapText="1"/>
    </xf>
    <xf numFmtId="164" fontId="0" fillId="0" borderId="16" xfId="7" applyNumberFormat="1" applyFont="1" applyBorder="1" applyAlignment="1">
      <alignment vertical="center"/>
    </xf>
    <xf numFmtId="167" fontId="0" fillId="0" borderId="16" xfId="7" applyNumberFormat="1" applyFont="1" applyBorder="1" applyAlignment="1">
      <alignment vertical="center"/>
    </xf>
    <xf numFmtId="41" fontId="0" fillId="0" borderId="16" xfId="0" applyNumberFormat="1" applyFont="1" applyBorder="1" applyAlignment="1">
      <alignment vertical="center"/>
    </xf>
    <xf numFmtId="166" fontId="0" fillId="0" borderId="18" xfId="0" applyNumberFormat="1" applyFont="1" applyBorder="1" applyAlignment="1">
      <alignment vertical="center"/>
    </xf>
    <xf numFmtId="167" fontId="2" fillId="0" borderId="1" xfId="7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9" xfId="0" applyFont="1" applyFill="1" applyBorder="1" applyAlignment="1" applyProtection="1">
      <alignment vertical="center" wrapText="1"/>
    </xf>
    <xf numFmtId="165" fontId="0" fillId="0" borderId="19" xfId="7" applyNumberFormat="1" applyFont="1" applyBorder="1" applyAlignment="1">
      <alignment vertical="center"/>
    </xf>
    <xf numFmtId="167" fontId="0" fillId="0" borderId="19" xfId="7" applyNumberFormat="1" applyFont="1" applyBorder="1" applyAlignment="1">
      <alignment vertical="center"/>
    </xf>
    <xf numFmtId="164" fontId="2" fillId="0" borderId="19" xfId="7" applyNumberFormat="1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1" fillId="0" borderId="21" xfId="1" applyFont="1" applyFill="1" applyBorder="1" applyAlignment="1">
      <alignment horizontal="center" vertical="center"/>
    </xf>
    <xf numFmtId="0" fontId="2" fillId="0" borderId="25" xfId="0" applyFont="1" applyFill="1" applyBorder="1" applyAlignment="1" applyProtection="1">
      <alignment horizontal="center" vertical="center" wrapText="1"/>
    </xf>
    <xf numFmtId="41" fontId="2" fillId="0" borderId="1" xfId="0" applyNumberFormat="1" applyFont="1" applyBorder="1" applyAlignment="1">
      <alignment vertical="center"/>
    </xf>
    <xf numFmtId="164" fontId="4" fillId="0" borderId="25" xfId="7" applyNumberFormat="1" applyFont="1" applyBorder="1" applyAlignment="1">
      <alignment vertical="center"/>
    </xf>
    <xf numFmtId="165" fontId="4" fillId="0" borderId="25" xfId="7" applyNumberFormat="1" applyFont="1" applyBorder="1" applyAlignment="1">
      <alignment vertical="center"/>
    </xf>
    <xf numFmtId="164" fontId="4" fillId="0" borderId="26" xfId="7" applyNumberFormat="1" applyFont="1" applyBorder="1" applyAlignment="1">
      <alignment vertical="center"/>
    </xf>
    <xf numFmtId="0" fontId="6" fillId="0" borderId="0" xfId="8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9">
    <cellStyle name="Comma" xfId="6" builtinId="3"/>
    <cellStyle name="Comma [0] 2" xfId="7"/>
    <cellStyle name="Comma [0] 8" xfId="3"/>
    <cellStyle name="Normal" xfId="0" builtinId="0"/>
    <cellStyle name="Normal 2" xfId="1"/>
    <cellStyle name="Normal 2 2" xfId="8"/>
    <cellStyle name="Normal 3" xfId="4"/>
    <cellStyle name="Normal 4" xfId="2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60"/>
  <sheetViews>
    <sheetView tabSelected="1" topLeftCell="J1" workbookViewId="0">
      <selection activeCell="H12" sqref="H12"/>
    </sheetView>
  </sheetViews>
  <sheetFormatPr defaultRowHeight="15"/>
  <cols>
    <col min="1" max="1" width="4.7109375" customWidth="1"/>
    <col min="2" max="2" width="28.5703125" customWidth="1"/>
    <col min="3" max="3" width="14.42578125" customWidth="1"/>
    <col min="4" max="4" width="12.42578125" customWidth="1"/>
    <col min="5" max="5" width="13.140625" customWidth="1"/>
    <col min="6" max="6" width="16.5703125" customWidth="1"/>
    <col min="7" max="7" width="11.5703125" customWidth="1"/>
    <col min="8" max="8" width="6.5703125" customWidth="1"/>
    <col min="9" max="9" width="12.28515625" customWidth="1"/>
    <col min="10" max="10" width="7.28515625" customWidth="1"/>
    <col min="11" max="11" width="11.42578125" customWidth="1"/>
    <col min="14" max="14" width="12.140625" customWidth="1"/>
    <col min="15" max="15" width="14.7109375" customWidth="1"/>
    <col min="16" max="16" width="6.7109375" customWidth="1"/>
    <col min="17" max="17" width="10.85546875" customWidth="1"/>
    <col min="18" max="18" width="9" customWidth="1"/>
    <col min="19" max="19" width="6.5703125" customWidth="1"/>
    <col min="20" max="20" width="10.85546875" customWidth="1"/>
    <col min="21" max="21" width="11.7109375" customWidth="1"/>
    <col min="22" max="22" width="13" customWidth="1"/>
    <col min="23" max="23" width="10.7109375" customWidth="1"/>
    <col min="24" max="24" width="11.42578125" customWidth="1"/>
    <col min="25" max="25" width="16.140625" customWidth="1"/>
  </cols>
  <sheetData>
    <row r="1" spans="1:26" ht="24.95" customHeight="1">
      <c r="A1" s="3" t="s">
        <v>45</v>
      </c>
    </row>
    <row r="2" spans="1:26" ht="24.95" customHeight="1" thickBot="1">
      <c r="A2" s="4" t="s">
        <v>46</v>
      </c>
      <c r="E2" s="5"/>
    </row>
    <row r="3" spans="1:26" ht="17.25" customHeight="1" thickTop="1">
      <c r="A3" s="93" t="s">
        <v>40</v>
      </c>
      <c r="B3" s="92" t="s">
        <v>47</v>
      </c>
      <c r="C3" s="92" t="s">
        <v>48</v>
      </c>
      <c r="D3" s="91" t="s">
        <v>49</v>
      </c>
      <c r="E3" s="91"/>
      <c r="F3" s="92" t="s">
        <v>50</v>
      </c>
      <c r="G3" s="91" t="s">
        <v>51</v>
      </c>
      <c r="H3" s="91"/>
      <c r="I3" s="91"/>
      <c r="J3" s="91"/>
      <c r="K3" s="91"/>
      <c r="L3" s="91"/>
      <c r="M3" s="91"/>
      <c r="N3" s="92" t="s">
        <v>52</v>
      </c>
      <c r="O3" s="92" t="s">
        <v>53</v>
      </c>
      <c r="P3" s="92"/>
      <c r="Q3" s="92"/>
      <c r="R3" s="92"/>
      <c r="S3" s="92"/>
      <c r="T3" s="92"/>
      <c r="U3" s="92"/>
      <c r="V3" s="92"/>
      <c r="W3" s="92"/>
      <c r="X3" s="92" t="s">
        <v>54</v>
      </c>
      <c r="Y3" s="87" t="s">
        <v>55</v>
      </c>
    </row>
    <row r="4" spans="1:26" ht="19.5" customHeight="1">
      <c r="A4" s="94"/>
      <c r="B4" s="85"/>
      <c r="C4" s="85"/>
      <c r="D4" s="86"/>
      <c r="E4" s="86"/>
      <c r="F4" s="85"/>
      <c r="G4" s="89" t="s">
        <v>56</v>
      </c>
      <c r="H4" s="85" t="s">
        <v>57</v>
      </c>
      <c r="I4" s="85" t="s">
        <v>58</v>
      </c>
      <c r="J4" s="86" t="s">
        <v>59</v>
      </c>
      <c r="K4" s="86"/>
      <c r="L4" s="86"/>
      <c r="M4" s="85" t="s">
        <v>60</v>
      </c>
      <c r="N4" s="85"/>
      <c r="O4" s="85" t="s">
        <v>61</v>
      </c>
      <c r="P4" s="85" t="s">
        <v>62</v>
      </c>
      <c r="Q4" s="85" t="s">
        <v>58</v>
      </c>
      <c r="R4" s="86" t="s">
        <v>63</v>
      </c>
      <c r="S4" s="86"/>
      <c r="T4" s="86"/>
      <c r="U4" s="85" t="s">
        <v>60</v>
      </c>
      <c r="V4" s="85" t="s">
        <v>64</v>
      </c>
      <c r="W4" s="85" t="s">
        <v>65</v>
      </c>
      <c r="X4" s="85"/>
      <c r="Y4" s="88"/>
    </row>
    <row r="5" spans="1:26" ht="51.75" customHeight="1">
      <c r="A5" s="94"/>
      <c r="B5" s="85"/>
      <c r="C5" s="85"/>
      <c r="D5" s="19" t="s">
        <v>43</v>
      </c>
      <c r="E5" s="19" t="s">
        <v>44</v>
      </c>
      <c r="F5" s="85"/>
      <c r="G5" s="90"/>
      <c r="H5" s="85"/>
      <c r="I5" s="85"/>
      <c r="J5" s="20" t="s">
        <v>66</v>
      </c>
      <c r="K5" s="20" t="s">
        <v>67</v>
      </c>
      <c r="L5" s="19" t="s">
        <v>68</v>
      </c>
      <c r="M5" s="85"/>
      <c r="N5" s="85"/>
      <c r="O5" s="85"/>
      <c r="P5" s="85"/>
      <c r="Q5" s="85"/>
      <c r="R5" s="20" t="s">
        <v>66</v>
      </c>
      <c r="S5" s="19" t="s">
        <v>69</v>
      </c>
      <c r="T5" s="19" t="s">
        <v>70</v>
      </c>
      <c r="U5" s="85"/>
      <c r="V5" s="85"/>
      <c r="W5" s="85"/>
      <c r="X5" s="85"/>
      <c r="Y5" s="88"/>
    </row>
    <row r="6" spans="1:26" ht="47.25" customHeight="1">
      <c r="A6" s="21">
        <v>1</v>
      </c>
      <c r="B6" s="20">
        <v>2</v>
      </c>
      <c r="C6" s="20">
        <v>3</v>
      </c>
      <c r="D6" s="20">
        <v>4</v>
      </c>
      <c r="E6" s="20">
        <v>5</v>
      </c>
      <c r="F6" s="20" t="s">
        <v>71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19" t="s">
        <v>72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  <c r="V6" s="20">
        <v>22</v>
      </c>
      <c r="W6" s="20">
        <v>23</v>
      </c>
      <c r="X6" s="19" t="s">
        <v>73</v>
      </c>
      <c r="Y6" s="22" t="s">
        <v>74</v>
      </c>
      <c r="Z6" s="6"/>
    </row>
    <row r="7" spans="1:26" ht="24.95" customHeight="1">
      <c r="A7" s="23"/>
      <c r="B7" s="24" t="s">
        <v>75</v>
      </c>
      <c r="C7" s="25"/>
      <c r="D7" s="26"/>
      <c r="E7" s="26"/>
      <c r="F7" s="25"/>
      <c r="G7" s="26"/>
      <c r="H7" s="26"/>
      <c r="I7" s="26"/>
      <c r="J7" s="26"/>
      <c r="K7" s="26"/>
      <c r="L7" s="26"/>
      <c r="M7" s="26"/>
      <c r="N7" s="27"/>
      <c r="O7" s="26"/>
      <c r="P7" s="26"/>
      <c r="Q7" s="26"/>
      <c r="R7" s="26"/>
      <c r="S7" s="26"/>
      <c r="T7" s="26"/>
      <c r="U7" s="26"/>
      <c r="V7" s="26"/>
      <c r="W7" s="26"/>
      <c r="X7" s="27"/>
      <c r="Y7" s="28"/>
      <c r="Z7" s="6"/>
    </row>
    <row r="8" spans="1:26" ht="24.95" customHeight="1">
      <c r="A8" s="29">
        <v>1</v>
      </c>
      <c r="B8" s="30" t="s">
        <v>0</v>
      </c>
      <c r="C8" s="31">
        <v>0</v>
      </c>
      <c r="D8" s="31">
        <v>0</v>
      </c>
      <c r="E8" s="31">
        <v>0</v>
      </c>
      <c r="F8" s="31">
        <f>SUM(C8+D8+E8)</f>
        <v>0</v>
      </c>
      <c r="G8" s="32"/>
      <c r="H8" s="32"/>
      <c r="I8" s="32"/>
      <c r="J8" s="32"/>
      <c r="K8" s="32"/>
      <c r="L8" s="32"/>
      <c r="M8" s="32"/>
      <c r="N8" s="33">
        <f>SUM(G8+H8+I8+J8+K8+L8+M8)</f>
        <v>0</v>
      </c>
      <c r="O8" s="32"/>
      <c r="P8" s="32"/>
      <c r="Q8" s="32"/>
      <c r="R8" s="32"/>
      <c r="S8" s="32"/>
      <c r="T8" s="32"/>
      <c r="U8" s="32"/>
      <c r="V8" s="32"/>
      <c r="W8" s="32"/>
      <c r="X8" s="33">
        <f>SUM(O8+P8+Q8+R8+S8+T8+U8+V8+W8)</f>
        <v>0</v>
      </c>
      <c r="Y8" s="34">
        <f>SUM(F8+N8-X8)</f>
        <v>0</v>
      </c>
    </row>
    <row r="9" spans="1:26" ht="24.95" customHeight="1">
      <c r="A9" s="35">
        <v>2</v>
      </c>
      <c r="B9" s="30" t="s">
        <v>1</v>
      </c>
      <c r="C9" s="36">
        <f>SUM(C10:C28)</f>
        <v>7556429262</v>
      </c>
      <c r="D9" s="36">
        <f t="shared" ref="D9:E9" si="0">SUM(D10:D28)</f>
        <v>335457120</v>
      </c>
      <c r="E9" s="36">
        <f t="shared" si="0"/>
        <v>-335457120</v>
      </c>
      <c r="F9" s="36">
        <f>SUM(F10:F28)</f>
        <v>7556429262</v>
      </c>
      <c r="G9" s="36">
        <f>SUM(G10:G28)</f>
        <v>11100000</v>
      </c>
      <c r="H9" s="32"/>
      <c r="I9" s="32"/>
      <c r="J9" s="32"/>
      <c r="K9" s="36">
        <f>SUM(K10:K28)</f>
        <v>11750000</v>
      </c>
      <c r="L9" s="32"/>
      <c r="M9" s="32"/>
      <c r="N9" s="80">
        <f t="shared" ref="N9:N43" si="1">SUM(G9+H9+I9+J9+K9+L9+M9)</f>
        <v>22850000</v>
      </c>
      <c r="O9" s="32"/>
      <c r="P9" s="32"/>
      <c r="Q9" s="32"/>
      <c r="R9" s="32"/>
      <c r="S9" s="32"/>
      <c r="T9" s="32"/>
      <c r="U9" s="80">
        <f>SUM(U10:U28)</f>
        <v>20082500</v>
      </c>
      <c r="V9" s="32"/>
      <c r="W9" s="32"/>
      <c r="X9" s="80">
        <f>SUM(X10:X28)</f>
        <v>26349800</v>
      </c>
      <c r="Y9" s="34">
        <f>SUM(Y10:Y28)</f>
        <v>7552929462</v>
      </c>
    </row>
    <row r="10" spans="1:26" ht="24.95" customHeight="1">
      <c r="A10" s="37"/>
      <c r="B10" s="38" t="s">
        <v>2</v>
      </c>
      <c r="C10" s="39">
        <v>109452205</v>
      </c>
      <c r="D10" s="40"/>
      <c r="E10" s="41"/>
      <c r="F10" s="39">
        <f t="shared" ref="F10:F46" si="2">SUM(C10+D10+E10)</f>
        <v>109452205</v>
      </c>
      <c r="G10" s="42"/>
      <c r="H10" s="42"/>
      <c r="I10" s="42"/>
      <c r="J10" s="42"/>
      <c r="K10" s="42"/>
      <c r="L10" s="42"/>
      <c r="M10" s="42"/>
      <c r="N10" s="43">
        <f t="shared" si="1"/>
        <v>0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4">
        <f t="shared" ref="Y10:Y43" si="3">SUM(F10+N10-X10)</f>
        <v>109452205</v>
      </c>
    </row>
    <row r="11" spans="1:26" ht="24.95" customHeight="1">
      <c r="A11" s="45"/>
      <c r="B11" s="46" t="s">
        <v>3</v>
      </c>
      <c r="C11" s="47">
        <v>6449466214</v>
      </c>
      <c r="D11" s="48"/>
      <c r="E11" s="49"/>
      <c r="F11" s="47">
        <f t="shared" si="2"/>
        <v>6449466214</v>
      </c>
      <c r="G11" s="50"/>
      <c r="H11" s="50"/>
      <c r="I11" s="50"/>
      <c r="J11" s="50"/>
      <c r="K11" s="50"/>
      <c r="L11" s="50"/>
      <c r="M11" s="50"/>
      <c r="N11" s="51">
        <f t="shared" si="1"/>
        <v>0</v>
      </c>
      <c r="O11" s="50"/>
      <c r="P11" s="50"/>
      <c r="Q11" s="50"/>
      <c r="R11" s="50"/>
      <c r="S11" s="50"/>
      <c r="T11" s="50"/>
      <c r="U11" s="52">
        <v>20082500</v>
      </c>
      <c r="V11" s="50"/>
      <c r="W11" s="50"/>
      <c r="X11" s="51">
        <f>SUM(O10+P10+Q10+R10+S10+T10+U11+V10+W10)</f>
        <v>20082500</v>
      </c>
      <c r="Y11" s="53">
        <f t="shared" si="3"/>
        <v>6429383714</v>
      </c>
    </row>
    <row r="12" spans="1:26" ht="24.95" customHeight="1">
      <c r="A12" s="45"/>
      <c r="B12" s="46" t="s">
        <v>4</v>
      </c>
      <c r="C12" s="47">
        <v>2500000</v>
      </c>
      <c r="D12" s="48"/>
      <c r="E12" s="49"/>
      <c r="F12" s="47">
        <f t="shared" si="2"/>
        <v>2500000</v>
      </c>
      <c r="G12" s="50"/>
      <c r="H12" s="50"/>
      <c r="I12" s="50"/>
      <c r="J12" s="50"/>
      <c r="K12" s="50"/>
      <c r="L12" s="50"/>
      <c r="M12" s="50"/>
      <c r="N12" s="51">
        <f t="shared" si="1"/>
        <v>0</v>
      </c>
      <c r="O12" s="50"/>
      <c r="P12" s="50"/>
      <c r="Q12" s="50"/>
      <c r="R12" s="50"/>
      <c r="S12" s="50"/>
      <c r="T12" s="50"/>
      <c r="U12" s="50"/>
      <c r="V12" s="50"/>
      <c r="W12" s="50"/>
      <c r="X12" s="51">
        <f t="shared" ref="X12:X43" si="4">SUM(O12+P12+Q12+R12+S12+T12+U12+V12+W12)</f>
        <v>0</v>
      </c>
      <c r="Y12" s="53">
        <f t="shared" si="3"/>
        <v>2500000</v>
      </c>
    </row>
    <row r="13" spans="1:26" ht="24.95" customHeight="1">
      <c r="A13" s="45"/>
      <c r="B13" s="46" t="s">
        <v>5</v>
      </c>
      <c r="C13" s="47"/>
      <c r="D13" s="48"/>
      <c r="E13" s="49"/>
      <c r="F13" s="47">
        <f t="shared" si="2"/>
        <v>0</v>
      </c>
      <c r="G13" s="50"/>
      <c r="H13" s="50"/>
      <c r="I13" s="50"/>
      <c r="J13" s="50"/>
      <c r="K13" s="54">
        <v>3000000</v>
      </c>
      <c r="L13" s="50"/>
      <c r="M13" s="50"/>
      <c r="N13" s="51">
        <f t="shared" si="1"/>
        <v>3000000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3">
        <f t="shared" si="3"/>
        <v>3000000</v>
      </c>
    </row>
    <row r="14" spans="1:26" ht="33" customHeight="1">
      <c r="A14" s="45"/>
      <c r="B14" s="46" t="s">
        <v>6</v>
      </c>
      <c r="C14" s="47">
        <v>724893213</v>
      </c>
      <c r="D14" s="47">
        <v>13150000</v>
      </c>
      <c r="E14" s="47">
        <f>-(40825060+281482060)</f>
        <v>-322307120</v>
      </c>
      <c r="F14" s="47">
        <f t="shared" si="2"/>
        <v>415736093</v>
      </c>
      <c r="G14" s="50"/>
      <c r="H14" s="50"/>
      <c r="I14" s="50"/>
      <c r="J14" s="50"/>
      <c r="K14" s="52">
        <v>1250000</v>
      </c>
      <c r="L14" s="50"/>
      <c r="M14" s="50"/>
      <c r="N14" s="51">
        <f t="shared" si="1"/>
        <v>1250000</v>
      </c>
      <c r="O14" s="52"/>
      <c r="P14" s="50"/>
      <c r="Q14" s="50"/>
      <c r="S14" s="50"/>
      <c r="T14" s="50"/>
      <c r="U14" s="50"/>
      <c r="W14" s="55">
        <v>990000</v>
      </c>
      <c r="X14" s="51">
        <f t="shared" si="4"/>
        <v>990000</v>
      </c>
      <c r="Y14" s="53">
        <f t="shared" si="3"/>
        <v>415996093</v>
      </c>
      <c r="Z14" s="56"/>
    </row>
    <row r="15" spans="1:26" ht="31.5" customHeight="1">
      <c r="A15" s="45"/>
      <c r="B15" s="46" t="s">
        <v>7</v>
      </c>
      <c r="C15" s="47">
        <v>243162630</v>
      </c>
      <c r="D15" s="47"/>
      <c r="E15" s="49">
        <v>-13150000</v>
      </c>
      <c r="F15" s="47">
        <f t="shared" si="2"/>
        <v>230012630</v>
      </c>
      <c r="G15" s="50"/>
      <c r="H15" s="50"/>
      <c r="I15" s="50"/>
      <c r="J15" s="50"/>
      <c r="K15" s="50"/>
      <c r="L15" s="50"/>
      <c r="M15" s="50"/>
      <c r="N15" s="51">
        <f t="shared" si="1"/>
        <v>0</v>
      </c>
      <c r="O15" s="50"/>
      <c r="P15" s="50"/>
      <c r="Q15" s="50"/>
      <c r="S15" s="50"/>
      <c r="T15" s="57"/>
      <c r="U15" s="50"/>
      <c r="W15" s="52">
        <v>5277300</v>
      </c>
      <c r="X15" s="51">
        <f t="shared" si="4"/>
        <v>5277300</v>
      </c>
      <c r="Y15" s="53">
        <f t="shared" si="3"/>
        <v>224735330</v>
      </c>
      <c r="Z15" s="56"/>
    </row>
    <row r="16" spans="1:26" ht="30" customHeight="1">
      <c r="A16" s="45"/>
      <c r="B16" s="46" t="s">
        <v>8</v>
      </c>
      <c r="C16" s="47"/>
      <c r="D16" s="47"/>
      <c r="E16" s="49"/>
      <c r="F16" s="47">
        <f t="shared" si="2"/>
        <v>0</v>
      </c>
      <c r="G16" s="50"/>
      <c r="H16" s="50"/>
      <c r="I16" s="50"/>
      <c r="J16" s="50"/>
      <c r="K16" s="52"/>
      <c r="L16" s="50"/>
      <c r="M16" s="50"/>
      <c r="N16" s="51">
        <f t="shared" si="1"/>
        <v>0</v>
      </c>
      <c r="O16" s="50"/>
      <c r="P16" s="50"/>
      <c r="Q16" s="50"/>
      <c r="R16" s="50"/>
      <c r="S16" s="50"/>
      <c r="T16" s="52"/>
      <c r="U16" s="50"/>
      <c r="V16" s="50"/>
      <c r="W16" s="50"/>
      <c r="X16" s="51">
        <f t="shared" si="4"/>
        <v>0</v>
      </c>
      <c r="Y16" s="53">
        <f t="shared" si="3"/>
        <v>0</v>
      </c>
    </row>
    <row r="17" spans="1:25" ht="24.95" customHeight="1">
      <c r="A17" s="45"/>
      <c r="B17" s="46" t="s">
        <v>9</v>
      </c>
      <c r="C17" s="47">
        <v>2500000</v>
      </c>
      <c r="D17" s="47"/>
      <c r="E17" s="49"/>
      <c r="F17" s="47">
        <f t="shared" si="2"/>
        <v>2500000</v>
      </c>
      <c r="G17" s="50"/>
      <c r="H17" s="50"/>
      <c r="I17" s="50"/>
      <c r="J17" s="50"/>
      <c r="K17" s="58">
        <v>7500000</v>
      </c>
      <c r="L17" s="50"/>
      <c r="M17" s="50"/>
      <c r="N17" s="51">
        <f t="shared" si="1"/>
        <v>7500000</v>
      </c>
      <c r="O17" s="50"/>
      <c r="P17" s="50"/>
      <c r="Q17" s="50"/>
      <c r="R17" s="50"/>
      <c r="S17" s="50"/>
      <c r="T17" s="42"/>
      <c r="U17" s="50"/>
      <c r="V17" s="50"/>
      <c r="W17" s="50"/>
      <c r="X17" s="51">
        <f t="shared" si="4"/>
        <v>0</v>
      </c>
      <c r="Y17" s="53">
        <f t="shared" si="3"/>
        <v>10000000</v>
      </c>
    </row>
    <row r="18" spans="1:25" ht="24.95" customHeight="1">
      <c r="A18" s="45"/>
      <c r="B18" s="46" t="s">
        <v>10</v>
      </c>
      <c r="C18" s="47">
        <v>24455000</v>
      </c>
      <c r="D18" s="47"/>
      <c r="E18" s="49"/>
      <c r="F18" s="47">
        <f t="shared" si="2"/>
        <v>24455000</v>
      </c>
      <c r="G18" s="59"/>
      <c r="H18" s="50"/>
      <c r="I18" s="50"/>
      <c r="J18" s="50"/>
      <c r="K18" s="50"/>
      <c r="L18" s="50"/>
      <c r="M18" s="50"/>
      <c r="N18" s="51">
        <f t="shared" si="1"/>
        <v>0</v>
      </c>
      <c r="O18" s="50"/>
      <c r="P18" s="50"/>
      <c r="Q18" s="50"/>
      <c r="R18" s="50"/>
      <c r="S18" s="50"/>
      <c r="T18" s="50"/>
      <c r="U18" s="50"/>
      <c r="V18" s="50"/>
      <c r="W18" s="50"/>
      <c r="X18" s="51">
        <f t="shared" si="4"/>
        <v>0</v>
      </c>
      <c r="Y18" s="53">
        <f t="shared" si="3"/>
        <v>24455000</v>
      </c>
    </row>
    <row r="19" spans="1:25" ht="24.95" customHeight="1">
      <c r="A19" s="45"/>
      <c r="B19" s="46" t="s">
        <v>11</v>
      </c>
      <c r="C19" s="47">
        <v>0</v>
      </c>
      <c r="D19" s="47">
        <v>281482060</v>
      </c>
      <c r="E19" s="49"/>
      <c r="F19" s="47">
        <f t="shared" si="2"/>
        <v>281482060</v>
      </c>
      <c r="G19" s="52">
        <v>11100000</v>
      </c>
      <c r="H19" s="50"/>
      <c r="I19" s="50"/>
      <c r="J19" s="50"/>
      <c r="K19" s="50"/>
      <c r="L19" s="50"/>
      <c r="M19" s="50"/>
      <c r="N19" s="51">
        <f>SUM(G19+H19+I19+J19+K19+L19+M19)</f>
        <v>11100000</v>
      </c>
      <c r="O19" s="50"/>
      <c r="P19" s="50"/>
      <c r="Q19" s="50"/>
      <c r="R19" s="50"/>
      <c r="S19" s="50"/>
      <c r="T19" s="50"/>
      <c r="U19" s="50"/>
      <c r="V19" s="50"/>
      <c r="W19" s="50"/>
      <c r="X19" s="51">
        <f t="shared" si="4"/>
        <v>0</v>
      </c>
      <c r="Y19" s="53">
        <f t="shared" si="3"/>
        <v>292582060</v>
      </c>
    </row>
    <row r="20" spans="1:25" ht="24.95" customHeight="1">
      <c r="A20" s="45"/>
      <c r="B20" s="46" t="s">
        <v>12</v>
      </c>
      <c r="C20" s="47">
        <v>0</v>
      </c>
      <c r="D20" s="47"/>
      <c r="E20" s="49"/>
      <c r="F20" s="47">
        <f t="shared" si="2"/>
        <v>0</v>
      </c>
      <c r="G20" s="50"/>
      <c r="H20" s="50"/>
      <c r="I20" s="50"/>
      <c r="J20" s="50"/>
      <c r="K20" s="50"/>
      <c r="L20" s="50"/>
      <c r="M20" s="50"/>
      <c r="N20" s="51">
        <f t="shared" si="1"/>
        <v>0</v>
      </c>
      <c r="O20" s="50"/>
      <c r="P20" s="50"/>
      <c r="Q20" s="50"/>
      <c r="R20" s="50"/>
      <c r="S20" s="50"/>
      <c r="T20" s="50"/>
      <c r="U20" s="50"/>
      <c r="V20" s="50"/>
      <c r="W20" s="50"/>
      <c r="X20" s="51">
        <f t="shared" si="4"/>
        <v>0</v>
      </c>
      <c r="Y20" s="53">
        <f t="shared" si="3"/>
        <v>0</v>
      </c>
    </row>
    <row r="21" spans="1:25" ht="24.95" customHeight="1">
      <c r="A21" s="45"/>
      <c r="B21" s="46" t="s">
        <v>13</v>
      </c>
      <c r="C21" s="47">
        <v>0</v>
      </c>
      <c r="D21" s="47"/>
      <c r="E21" s="49"/>
      <c r="F21" s="47">
        <f t="shared" si="2"/>
        <v>0</v>
      </c>
      <c r="G21" s="50"/>
      <c r="H21" s="50"/>
      <c r="I21" s="50"/>
      <c r="J21" s="50"/>
      <c r="K21" s="50"/>
      <c r="L21" s="50"/>
      <c r="M21" s="50"/>
      <c r="N21" s="51">
        <f t="shared" si="1"/>
        <v>0</v>
      </c>
      <c r="O21" s="50"/>
      <c r="P21" s="50"/>
      <c r="Q21" s="50"/>
      <c r="R21" s="50"/>
      <c r="S21" s="50"/>
      <c r="T21" s="50"/>
      <c r="U21" s="50"/>
      <c r="V21" s="50"/>
      <c r="W21" s="50"/>
      <c r="X21" s="51">
        <f t="shared" si="4"/>
        <v>0</v>
      </c>
      <c r="Y21" s="53">
        <f t="shared" si="3"/>
        <v>0</v>
      </c>
    </row>
    <row r="22" spans="1:25" ht="30" customHeight="1">
      <c r="A22" s="45"/>
      <c r="B22" s="46" t="s">
        <v>14</v>
      </c>
      <c r="C22" s="47">
        <v>0</v>
      </c>
      <c r="D22" s="47"/>
      <c r="E22" s="49"/>
      <c r="F22" s="47">
        <f t="shared" si="2"/>
        <v>0</v>
      </c>
      <c r="G22" s="50"/>
      <c r="H22" s="50"/>
      <c r="I22" s="50"/>
      <c r="J22" s="50"/>
      <c r="K22" s="50"/>
      <c r="L22" s="50"/>
      <c r="M22" s="50"/>
      <c r="N22" s="51">
        <f t="shared" si="1"/>
        <v>0</v>
      </c>
      <c r="O22" s="50"/>
      <c r="P22" s="50"/>
      <c r="Q22" s="50"/>
      <c r="R22" s="50"/>
      <c r="S22" s="50"/>
      <c r="T22" s="50"/>
      <c r="U22" s="50"/>
      <c r="V22" s="50"/>
      <c r="W22" s="50"/>
      <c r="X22" s="51">
        <f t="shared" si="4"/>
        <v>0</v>
      </c>
      <c r="Y22" s="53">
        <f t="shared" si="3"/>
        <v>0</v>
      </c>
    </row>
    <row r="23" spans="1:25" ht="24.95" customHeight="1">
      <c r="A23" s="45"/>
      <c r="B23" s="46" t="s">
        <v>15</v>
      </c>
      <c r="C23" s="47">
        <v>0</v>
      </c>
      <c r="D23" s="47"/>
      <c r="E23" s="49"/>
      <c r="F23" s="47">
        <f t="shared" si="2"/>
        <v>0</v>
      </c>
      <c r="G23" s="50"/>
      <c r="H23" s="50"/>
      <c r="I23" s="50"/>
      <c r="J23" s="50"/>
      <c r="K23" s="50"/>
      <c r="L23" s="50"/>
      <c r="M23" s="50"/>
      <c r="N23" s="51">
        <f t="shared" si="1"/>
        <v>0</v>
      </c>
      <c r="O23" s="50"/>
      <c r="P23" s="50"/>
      <c r="Q23" s="50"/>
      <c r="R23" s="50"/>
      <c r="S23" s="50"/>
      <c r="T23" s="50"/>
      <c r="U23" s="50"/>
      <c r="V23" s="50"/>
      <c r="W23" s="50"/>
      <c r="X23" s="51">
        <f t="shared" si="4"/>
        <v>0</v>
      </c>
      <c r="Y23" s="53">
        <f t="shared" si="3"/>
        <v>0</v>
      </c>
    </row>
    <row r="24" spans="1:25" ht="24.95" customHeight="1">
      <c r="A24" s="45"/>
      <c r="B24" s="46" t="s">
        <v>16</v>
      </c>
      <c r="C24" s="47">
        <v>0</v>
      </c>
      <c r="D24" s="47">
        <v>40825060</v>
      </c>
      <c r="E24" s="49"/>
      <c r="F24" s="47">
        <f t="shared" si="2"/>
        <v>40825060</v>
      </c>
      <c r="G24" s="50"/>
      <c r="H24" s="50"/>
      <c r="I24" s="50"/>
      <c r="J24" s="50"/>
      <c r="K24" s="50"/>
      <c r="L24" s="50"/>
      <c r="M24" s="50"/>
      <c r="N24" s="51">
        <f t="shared" si="1"/>
        <v>0</v>
      </c>
      <c r="O24" s="50"/>
      <c r="P24" s="50"/>
      <c r="Q24" s="50"/>
      <c r="R24" s="50"/>
      <c r="S24" s="50"/>
      <c r="T24" s="50"/>
      <c r="U24" s="50"/>
      <c r="V24" s="50"/>
      <c r="W24" s="50"/>
      <c r="X24" s="51">
        <f t="shared" si="4"/>
        <v>0</v>
      </c>
      <c r="Y24" s="53">
        <f t="shared" si="3"/>
        <v>40825060</v>
      </c>
    </row>
    <row r="25" spans="1:25" ht="24.95" customHeight="1">
      <c r="A25" s="45"/>
      <c r="B25" s="46" t="s">
        <v>17</v>
      </c>
      <c r="C25" s="47"/>
      <c r="D25" s="47"/>
      <c r="E25" s="49"/>
      <c r="F25" s="47">
        <f t="shared" si="2"/>
        <v>0</v>
      </c>
      <c r="G25" s="50"/>
      <c r="H25" s="50"/>
      <c r="I25" s="50"/>
      <c r="J25" s="50"/>
      <c r="K25" s="50"/>
      <c r="L25" s="50"/>
      <c r="M25" s="50"/>
      <c r="N25" s="51">
        <f t="shared" si="1"/>
        <v>0</v>
      </c>
      <c r="O25" s="50"/>
      <c r="P25" s="50"/>
      <c r="Q25" s="50"/>
      <c r="R25" s="50"/>
      <c r="S25" s="50"/>
      <c r="T25" s="50"/>
      <c r="U25" s="50"/>
      <c r="V25" s="50"/>
      <c r="W25" s="50"/>
      <c r="X25" s="51">
        <f t="shared" si="4"/>
        <v>0</v>
      </c>
      <c r="Y25" s="53">
        <f t="shared" si="3"/>
        <v>0</v>
      </c>
    </row>
    <row r="26" spans="1:25" ht="24.95" customHeight="1">
      <c r="A26" s="45"/>
      <c r="B26" s="46" t="s">
        <v>18</v>
      </c>
      <c r="C26" s="47"/>
      <c r="D26" s="47"/>
      <c r="E26" s="49"/>
      <c r="F26" s="47">
        <f t="shared" si="2"/>
        <v>0</v>
      </c>
      <c r="G26" s="50"/>
      <c r="H26" s="50"/>
      <c r="I26" s="50"/>
      <c r="J26" s="50"/>
      <c r="K26" s="50"/>
      <c r="L26" s="50"/>
      <c r="M26" s="50"/>
      <c r="N26" s="51">
        <f t="shared" si="1"/>
        <v>0</v>
      </c>
      <c r="O26" s="50"/>
      <c r="P26" s="50"/>
      <c r="Q26" s="50"/>
      <c r="R26" s="50"/>
      <c r="S26" s="50"/>
      <c r="T26" s="50"/>
      <c r="U26" s="50"/>
      <c r="V26" s="50"/>
      <c r="W26" s="50"/>
      <c r="X26" s="51">
        <f t="shared" si="4"/>
        <v>0</v>
      </c>
      <c r="Y26" s="53">
        <f t="shared" si="3"/>
        <v>0</v>
      </c>
    </row>
    <row r="27" spans="1:25" ht="24.95" customHeight="1">
      <c r="A27" s="45"/>
      <c r="B27" s="46" t="s">
        <v>39</v>
      </c>
      <c r="C27" s="47"/>
      <c r="D27" s="47"/>
      <c r="E27" s="49"/>
      <c r="F27" s="47">
        <f t="shared" si="2"/>
        <v>0</v>
      </c>
      <c r="G27" s="50"/>
      <c r="H27" s="50"/>
      <c r="I27" s="50"/>
      <c r="J27" s="50"/>
      <c r="K27" s="50"/>
      <c r="L27" s="50"/>
      <c r="M27" s="50"/>
      <c r="N27" s="51">
        <f t="shared" si="1"/>
        <v>0</v>
      </c>
      <c r="O27" s="50"/>
      <c r="P27" s="50"/>
      <c r="Q27" s="50"/>
      <c r="R27" s="50"/>
      <c r="S27" s="50"/>
      <c r="T27" s="50"/>
      <c r="U27" s="50"/>
      <c r="V27" s="50"/>
      <c r="W27" s="50"/>
      <c r="X27" s="51">
        <f t="shared" si="4"/>
        <v>0</v>
      </c>
      <c r="Y27" s="53">
        <f t="shared" si="3"/>
        <v>0</v>
      </c>
    </row>
    <row r="28" spans="1:25" ht="24.95" customHeight="1">
      <c r="A28" s="60"/>
      <c r="B28" s="61" t="s">
        <v>19</v>
      </c>
      <c r="C28" s="62"/>
      <c r="D28" s="62"/>
      <c r="E28" s="63"/>
      <c r="F28" s="62">
        <f t="shared" si="2"/>
        <v>0</v>
      </c>
      <c r="G28" s="57"/>
      <c r="H28" s="57"/>
      <c r="I28" s="57"/>
      <c r="J28" s="57"/>
      <c r="K28" s="57"/>
      <c r="L28" s="57"/>
      <c r="M28" s="57"/>
      <c r="N28" s="64">
        <f t="shared" si="1"/>
        <v>0</v>
      </c>
      <c r="O28" s="57"/>
      <c r="P28" s="57"/>
      <c r="Q28" s="57"/>
      <c r="R28" s="57"/>
      <c r="S28" s="57"/>
      <c r="T28" s="57"/>
      <c r="U28" s="57"/>
      <c r="V28" s="57"/>
      <c r="W28" s="57"/>
      <c r="X28" s="64">
        <f t="shared" si="4"/>
        <v>0</v>
      </c>
      <c r="Y28" s="65">
        <f t="shared" si="3"/>
        <v>0</v>
      </c>
    </row>
    <row r="29" spans="1:25" ht="24.95" customHeight="1">
      <c r="A29" s="35">
        <v>3</v>
      </c>
      <c r="B29" s="30" t="s">
        <v>20</v>
      </c>
      <c r="C29" s="36">
        <f>SUM(C30:C33)</f>
        <v>4267789850</v>
      </c>
      <c r="D29" s="36">
        <f t="shared" ref="D29:E29" si="5">SUM(D30:D33)</f>
        <v>0</v>
      </c>
      <c r="E29" s="66">
        <f t="shared" si="5"/>
        <v>0</v>
      </c>
      <c r="F29" s="36">
        <f>SUM(F30:F33)</f>
        <v>4267789850</v>
      </c>
      <c r="G29" s="32"/>
      <c r="H29" s="32"/>
      <c r="I29" s="32"/>
      <c r="J29" s="32"/>
      <c r="K29" s="32"/>
      <c r="L29" s="32"/>
      <c r="M29" s="32"/>
      <c r="N29" s="33">
        <f t="shared" si="1"/>
        <v>0</v>
      </c>
      <c r="O29" s="32"/>
      <c r="P29" s="32"/>
      <c r="Q29" s="32"/>
      <c r="R29" s="32"/>
      <c r="S29" s="32"/>
      <c r="T29" s="32"/>
      <c r="U29" s="32"/>
      <c r="V29" s="67"/>
      <c r="W29" s="67"/>
      <c r="X29" s="33">
        <f t="shared" si="4"/>
        <v>0</v>
      </c>
      <c r="Y29" s="34">
        <f>SUM(Y30:Y33)</f>
        <v>4267789850</v>
      </c>
    </row>
    <row r="30" spans="1:25" ht="24.95" customHeight="1">
      <c r="A30" s="37"/>
      <c r="B30" s="38" t="s">
        <v>21</v>
      </c>
      <c r="C30" s="39">
        <v>4267789850</v>
      </c>
      <c r="D30" s="39"/>
      <c r="E30" s="41"/>
      <c r="F30" s="39">
        <f t="shared" si="2"/>
        <v>4267789850</v>
      </c>
      <c r="G30" s="42"/>
      <c r="H30" s="42"/>
      <c r="I30" s="42"/>
      <c r="J30" s="42"/>
      <c r="K30" s="42"/>
      <c r="L30" s="42"/>
      <c r="M30" s="42"/>
      <c r="N30" s="43">
        <f t="shared" si="1"/>
        <v>0</v>
      </c>
      <c r="O30" s="42"/>
      <c r="P30" s="42"/>
      <c r="Q30" s="42"/>
      <c r="R30" s="42"/>
      <c r="S30" s="42"/>
      <c r="T30" s="42"/>
      <c r="U30" s="42"/>
      <c r="V30" s="42"/>
      <c r="W30" s="42"/>
      <c r="X30" s="43">
        <f t="shared" si="4"/>
        <v>0</v>
      </c>
      <c r="Y30" s="44">
        <f t="shared" si="3"/>
        <v>4267789850</v>
      </c>
    </row>
    <row r="31" spans="1:25" ht="24.95" customHeight="1">
      <c r="A31" s="45"/>
      <c r="B31" s="46" t="s">
        <v>22</v>
      </c>
      <c r="C31" s="47"/>
      <c r="D31" s="47"/>
      <c r="E31" s="49"/>
      <c r="F31" s="47">
        <f t="shared" si="2"/>
        <v>0</v>
      </c>
      <c r="G31" s="50"/>
      <c r="H31" s="50"/>
      <c r="I31" s="50"/>
      <c r="J31" s="50"/>
      <c r="K31" s="50"/>
      <c r="L31" s="50"/>
      <c r="M31" s="50"/>
      <c r="N31" s="51">
        <f t="shared" si="1"/>
        <v>0</v>
      </c>
      <c r="O31" s="50"/>
      <c r="P31" s="50"/>
      <c r="Q31" s="50"/>
      <c r="R31" s="50"/>
      <c r="S31" s="50"/>
      <c r="T31" s="50"/>
      <c r="U31" s="50"/>
      <c r="V31" s="50"/>
      <c r="W31" s="50"/>
      <c r="X31" s="51">
        <f t="shared" si="4"/>
        <v>0</v>
      </c>
      <c r="Y31" s="53">
        <f t="shared" si="3"/>
        <v>0</v>
      </c>
    </row>
    <row r="32" spans="1:25" ht="24.95" customHeight="1">
      <c r="A32" s="45"/>
      <c r="B32" s="46" t="s">
        <v>23</v>
      </c>
      <c r="C32" s="47"/>
      <c r="D32" s="47"/>
      <c r="E32" s="49"/>
      <c r="F32" s="47">
        <f t="shared" si="2"/>
        <v>0</v>
      </c>
      <c r="G32" s="50"/>
      <c r="H32" s="50"/>
      <c r="I32" s="50"/>
      <c r="J32" s="50"/>
      <c r="K32" s="50"/>
      <c r="L32" s="50"/>
      <c r="M32" s="50"/>
      <c r="N32" s="51">
        <f t="shared" si="1"/>
        <v>0</v>
      </c>
      <c r="O32" s="50"/>
      <c r="P32" s="50"/>
      <c r="Q32" s="50"/>
      <c r="R32" s="50"/>
      <c r="S32" s="50"/>
      <c r="T32" s="50"/>
      <c r="U32" s="50"/>
      <c r="V32" s="50"/>
      <c r="W32" s="50"/>
      <c r="X32" s="51">
        <f t="shared" si="4"/>
        <v>0</v>
      </c>
      <c r="Y32" s="53">
        <f t="shared" si="3"/>
        <v>0</v>
      </c>
    </row>
    <row r="33" spans="1:25" ht="24.95" customHeight="1">
      <c r="A33" s="68"/>
      <c r="B33" s="61" t="s">
        <v>24</v>
      </c>
      <c r="C33" s="62"/>
      <c r="D33" s="62"/>
      <c r="E33" s="63"/>
      <c r="F33" s="62">
        <f t="shared" si="2"/>
        <v>0</v>
      </c>
      <c r="G33" s="57"/>
      <c r="H33" s="57"/>
      <c r="I33" s="57"/>
      <c r="J33" s="57"/>
      <c r="K33" s="57"/>
      <c r="L33" s="57"/>
      <c r="M33" s="57"/>
      <c r="N33" s="64">
        <f t="shared" si="1"/>
        <v>0</v>
      </c>
      <c r="O33" s="57"/>
      <c r="P33" s="57"/>
      <c r="Q33" s="57"/>
      <c r="R33" s="57"/>
      <c r="S33" s="57"/>
      <c r="T33" s="57"/>
      <c r="U33" s="57"/>
      <c r="V33" s="57"/>
      <c r="W33" s="57"/>
      <c r="X33" s="64">
        <f t="shared" si="4"/>
        <v>0</v>
      </c>
      <c r="Y33" s="65">
        <f t="shared" si="3"/>
        <v>0</v>
      </c>
    </row>
    <row r="34" spans="1:25" ht="24.95" customHeight="1">
      <c r="A34" s="35">
        <v>4</v>
      </c>
      <c r="B34" s="30" t="s">
        <v>25</v>
      </c>
      <c r="C34" s="36">
        <f>SUM(C35:C38)</f>
        <v>412746900</v>
      </c>
      <c r="D34" s="36">
        <f t="shared" ref="D34:E34" si="6">SUM(D35:D38)</f>
        <v>0</v>
      </c>
      <c r="E34" s="66">
        <f t="shared" si="6"/>
        <v>0</v>
      </c>
      <c r="F34" s="36">
        <f>SUM(F35:F38)</f>
        <v>412746900</v>
      </c>
      <c r="G34" s="32"/>
      <c r="H34" s="32"/>
      <c r="I34" s="32"/>
      <c r="J34" s="32"/>
      <c r="K34" s="32"/>
      <c r="L34" s="32"/>
      <c r="M34" s="32"/>
      <c r="N34" s="33">
        <f t="shared" si="1"/>
        <v>0</v>
      </c>
      <c r="O34" s="32"/>
      <c r="P34" s="32"/>
      <c r="Q34" s="32"/>
      <c r="R34" s="32"/>
      <c r="S34" s="32"/>
      <c r="T34" s="32"/>
      <c r="U34" s="32"/>
      <c r="V34" s="32"/>
      <c r="W34" s="32"/>
      <c r="X34" s="33">
        <f t="shared" si="4"/>
        <v>0</v>
      </c>
      <c r="Y34" s="34">
        <f>SUM(Y35:Y38)</f>
        <v>412746900</v>
      </c>
    </row>
    <row r="35" spans="1:25" ht="24.95" customHeight="1">
      <c r="A35" s="37"/>
      <c r="B35" s="38" t="s">
        <v>26</v>
      </c>
      <c r="C35" s="39">
        <v>393246900</v>
      </c>
      <c r="D35" s="39"/>
      <c r="E35" s="41"/>
      <c r="F35" s="39">
        <f t="shared" si="2"/>
        <v>393246900</v>
      </c>
      <c r="G35" s="42"/>
      <c r="H35" s="42"/>
      <c r="I35" s="42"/>
      <c r="J35" s="42"/>
      <c r="K35" s="42"/>
      <c r="L35" s="42"/>
      <c r="M35" s="42"/>
      <c r="N35" s="43">
        <f t="shared" si="1"/>
        <v>0</v>
      </c>
      <c r="O35" s="42"/>
      <c r="P35" s="42"/>
      <c r="Q35" s="42"/>
      <c r="R35" s="42"/>
      <c r="S35" s="42"/>
      <c r="T35" s="42"/>
      <c r="U35" s="42"/>
      <c r="V35" s="42"/>
      <c r="W35" s="42"/>
      <c r="X35" s="43">
        <f t="shared" si="4"/>
        <v>0</v>
      </c>
      <c r="Y35" s="44">
        <f t="shared" si="3"/>
        <v>393246900</v>
      </c>
    </row>
    <row r="36" spans="1:25" ht="24.95" customHeight="1">
      <c r="A36" s="45"/>
      <c r="B36" s="46" t="s">
        <v>27</v>
      </c>
      <c r="C36" s="47">
        <v>0</v>
      </c>
      <c r="D36" s="47"/>
      <c r="E36" s="49"/>
      <c r="F36" s="47">
        <f t="shared" si="2"/>
        <v>0</v>
      </c>
      <c r="G36" s="50"/>
      <c r="H36" s="50"/>
      <c r="I36" s="50"/>
      <c r="J36" s="50"/>
      <c r="K36" s="50"/>
      <c r="L36" s="50"/>
      <c r="M36" s="50"/>
      <c r="N36" s="51">
        <f t="shared" si="1"/>
        <v>0</v>
      </c>
      <c r="O36" s="50"/>
      <c r="P36" s="50"/>
      <c r="Q36" s="50"/>
      <c r="R36" s="50"/>
      <c r="S36" s="50"/>
      <c r="T36" s="50"/>
      <c r="U36" s="50"/>
      <c r="V36" s="50"/>
      <c r="W36" s="50"/>
      <c r="X36" s="51">
        <f t="shared" si="4"/>
        <v>0</v>
      </c>
      <c r="Y36" s="53">
        <f t="shared" si="3"/>
        <v>0</v>
      </c>
    </row>
    <row r="37" spans="1:25" ht="24.95" customHeight="1">
      <c r="A37" s="45"/>
      <c r="B37" s="46" t="s">
        <v>28</v>
      </c>
      <c r="C37" s="47">
        <v>0</v>
      </c>
      <c r="D37" s="47"/>
      <c r="E37" s="49"/>
      <c r="F37" s="47">
        <f t="shared" si="2"/>
        <v>0</v>
      </c>
      <c r="G37" s="50"/>
      <c r="H37" s="50"/>
      <c r="I37" s="50"/>
      <c r="J37" s="50"/>
      <c r="K37" s="50"/>
      <c r="L37" s="50"/>
      <c r="M37" s="50"/>
      <c r="N37" s="51">
        <f t="shared" si="1"/>
        <v>0</v>
      </c>
      <c r="O37" s="50"/>
      <c r="P37" s="50"/>
      <c r="Q37" s="50"/>
      <c r="R37" s="50"/>
      <c r="S37" s="50"/>
      <c r="T37" s="50"/>
      <c r="U37" s="50"/>
      <c r="V37" s="50"/>
      <c r="W37" s="50"/>
      <c r="X37" s="51">
        <f t="shared" si="4"/>
        <v>0</v>
      </c>
      <c r="Y37" s="53">
        <f t="shared" si="3"/>
        <v>0</v>
      </c>
    </row>
    <row r="38" spans="1:25" ht="24.95" customHeight="1">
      <c r="A38" s="68"/>
      <c r="B38" s="61" t="s">
        <v>29</v>
      </c>
      <c r="C38" s="62">
        <v>19500000</v>
      </c>
      <c r="D38" s="62"/>
      <c r="E38" s="63"/>
      <c r="F38" s="62">
        <f t="shared" si="2"/>
        <v>19500000</v>
      </c>
      <c r="G38" s="57"/>
      <c r="H38" s="57"/>
      <c r="I38" s="57"/>
      <c r="J38" s="57"/>
      <c r="K38" s="57"/>
      <c r="L38" s="57"/>
      <c r="M38" s="57"/>
      <c r="N38" s="64">
        <f t="shared" si="1"/>
        <v>0</v>
      </c>
      <c r="O38" s="57"/>
      <c r="P38" s="57"/>
      <c r="Q38" s="57"/>
      <c r="R38" s="57"/>
      <c r="S38" s="57"/>
      <c r="T38" s="57"/>
      <c r="U38" s="57"/>
      <c r="V38" s="57"/>
      <c r="W38" s="57"/>
      <c r="X38" s="64">
        <f t="shared" si="4"/>
        <v>0</v>
      </c>
      <c r="Y38" s="65">
        <f t="shared" si="3"/>
        <v>19500000</v>
      </c>
    </row>
    <row r="39" spans="1:25" ht="24.95" customHeight="1">
      <c r="A39" s="35">
        <v>5</v>
      </c>
      <c r="B39" s="30" t="s">
        <v>30</v>
      </c>
      <c r="C39" s="36">
        <f>SUM(C40:C46)</f>
        <v>0</v>
      </c>
      <c r="D39" s="36">
        <f t="shared" ref="D39:E39" si="7">SUM(D40:D46)</f>
        <v>0</v>
      </c>
      <c r="E39" s="66">
        <f t="shared" si="7"/>
        <v>0</v>
      </c>
      <c r="F39" s="36">
        <f>SUM(F40:F46)</f>
        <v>0</v>
      </c>
      <c r="G39" s="32"/>
      <c r="H39" s="32"/>
      <c r="I39" s="32"/>
      <c r="J39" s="32"/>
      <c r="K39" s="32"/>
      <c r="L39" s="32"/>
      <c r="M39" s="32"/>
      <c r="N39" s="33">
        <f t="shared" si="1"/>
        <v>0</v>
      </c>
      <c r="O39" s="32"/>
      <c r="P39" s="32"/>
      <c r="Q39" s="32"/>
      <c r="R39" s="32"/>
      <c r="S39" s="32"/>
      <c r="T39" s="32"/>
      <c r="U39" s="32"/>
      <c r="V39" s="32"/>
      <c r="W39" s="32"/>
      <c r="X39" s="33">
        <f t="shared" si="4"/>
        <v>0</v>
      </c>
      <c r="Y39" s="34">
        <f t="shared" si="3"/>
        <v>0</v>
      </c>
    </row>
    <row r="40" spans="1:25" ht="24.95" customHeight="1">
      <c r="A40" s="37"/>
      <c r="B40" s="38" t="s">
        <v>31</v>
      </c>
      <c r="C40" s="39">
        <v>0</v>
      </c>
      <c r="D40" s="39">
        <v>0</v>
      </c>
      <c r="E40" s="41">
        <v>0</v>
      </c>
      <c r="F40" s="39">
        <f t="shared" si="2"/>
        <v>0</v>
      </c>
      <c r="G40" s="42"/>
      <c r="H40" s="42"/>
      <c r="I40" s="42"/>
      <c r="J40" s="42"/>
      <c r="K40" s="42"/>
      <c r="L40" s="42"/>
      <c r="M40" s="42"/>
      <c r="N40" s="43">
        <f t="shared" si="1"/>
        <v>0</v>
      </c>
      <c r="O40" s="42"/>
      <c r="P40" s="42"/>
      <c r="Q40" s="42"/>
      <c r="R40" s="42"/>
      <c r="S40" s="42"/>
      <c r="T40" s="42"/>
      <c r="U40" s="42"/>
      <c r="V40" s="42"/>
      <c r="W40" s="42"/>
      <c r="X40" s="43">
        <f t="shared" si="4"/>
        <v>0</v>
      </c>
      <c r="Y40" s="44">
        <f t="shared" si="3"/>
        <v>0</v>
      </c>
    </row>
    <row r="41" spans="1:25" ht="31.5" customHeight="1">
      <c r="A41" s="45"/>
      <c r="B41" s="46" t="s">
        <v>32</v>
      </c>
      <c r="C41" s="47">
        <v>0</v>
      </c>
      <c r="D41" s="47">
        <v>0</v>
      </c>
      <c r="E41" s="49">
        <v>0</v>
      </c>
      <c r="F41" s="47">
        <f t="shared" si="2"/>
        <v>0</v>
      </c>
      <c r="G41" s="50"/>
      <c r="H41" s="50"/>
      <c r="I41" s="50"/>
      <c r="J41" s="50"/>
      <c r="K41" s="50"/>
      <c r="L41" s="50"/>
      <c r="M41" s="50"/>
      <c r="N41" s="51">
        <f t="shared" si="1"/>
        <v>0</v>
      </c>
      <c r="O41" s="50"/>
      <c r="P41" s="50"/>
      <c r="Q41" s="50"/>
      <c r="R41" s="50"/>
      <c r="S41" s="50"/>
      <c r="T41" s="50"/>
      <c r="U41" s="50"/>
      <c r="V41" s="50"/>
      <c r="W41" s="50"/>
      <c r="X41" s="51">
        <f t="shared" si="4"/>
        <v>0</v>
      </c>
      <c r="Y41" s="53">
        <f t="shared" si="3"/>
        <v>0</v>
      </c>
    </row>
    <row r="42" spans="1:25" ht="24.95" customHeight="1">
      <c r="A42" s="45"/>
      <c r="B42" s="46" t="s">
        <v>33</v>
      </c>
      <c r="C42" s="47">
        <v>0</v>
      </c>
      <c r="D42" s="47">
        <v>0</v>
      </c>
      <c r="E42" s="49">
        <v>0</v>
      </c>
      <c r="F42" s="47">
        <f t="shared" si="2"/>
        <v>0</v>
      </c>
      <c r="G42" s="50"/>
      <c r="H42" s="50"/>
      <c r="I42" s="50"/>
      <c r="J42" s="50"/>
      <c r="K42" s="50"/>
      <c r="L42" s="50"/>
      <c r="M42" s="50"/>
      <c r="N42" s="51">
        <f t="shared" si="1"/>
        <v>0</v>
      </c>
      <c r="O42" s="50"/>
      <c r="P42" s="50"/>
      <c r="Q42" s="50"/>
      <c r="R42" s="50"/>
      <c r="S42" s="50"/>
      <c r="T42" s="50"/>
      <c r="U42" s="50"/>
      <c r="V42" s="50"/>
      <c r="W42" s="50"/>
      <c r="X42" s="51">
        <f t="shared" si="4"/>
        <v>0</v>
      </c>
      <c r="Y42" s="53">
        <f t="shared" si="3"/>
        <v>0</v>
      </c>
    </row>
    <row r="43" spans="1:25" ht="24.95" customHeight="1">
      <c r="A43" s="69"/>
      <c r="B43" s="46" t="s">
        <v>34</v>
      </c>
      <c r="C43" s="47">
        <v>0</v>
      </c>
      <c r="D43" s="48">
        <v>0</v>
      </c>
      <c r="E43" s="49">
        <v>0</v>
      </c>
      <c r="F43" s="47">
        <f t="shared" si="2"/>
        <v>0</v>
      </c>
      <c r="G43" s="50"/>
      <c r="H43" s="50"/>
      <c r="I43" s="50"/>
      <c r="J43" s="50"/>
      <c r="K43" s="50"/>
      <c r="L43" s="50"/>
      <c r="M43" s="50"/>
      <c r="N43" s="51">
        <f t="shared" si="1"/>
        <v>0</v>
      </c>
      <c r="O43" s="50"/>
      <c r="P43" s="50"/>
      <c r="Q43" s="50"/>
      <c r="R43" s="50"/>
      <c r="S43" s="50"/>
      <c r="T43" s="50"/>
      <c r="U43" s="50"/>
      <c r="V43" s="50"/>
      <c r="W43" s="50"/>
      <c r="X43" s="51">
        <f t="shared" si="4"/>
        <v>0</v>
      </c>
      <c r="Y43" s="53">
        <f t="shared" si="3"/>
        <v>0</v>
      </c>
    </row>
    <row r="44" spans="1:25" ht="24.95" customHeight="1">
      <c r="A44" s="45"/>
      <c r="B44" s="46" t="s">
        <v>35</v>
      </c>
      <c r="C44" s="47">
        <v>0</v>
      </c>
      <c r="D44" s="48">
        <v>0</v>
      </c>
      <c r="E44" s="49">
        <v>0</v>
      </c>
      <c r="F44" s="47">
        <f t="shared" si="2"/>
        <v>0</v>
      </c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70"/>
    </row>
    <row r="45" spans="1:25" ht="24.95" customHeight="1">
      <c r="A45" s="45"/>
      <c r="B45" s="46" t="s">
        <v>36</v>
      </c>
      <c r="C45" s="47">
        <v>0</v>
      </c>
      <c r="D45" s="48">
        <v>0</v>
      </c>
      <c r="E45" s="49">
        <v>0</v>
      </c>
      <c r="F45" s="47">
        <f t="shared" si="2"/>
        <v>0</v>
      </c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70"/>
    </row>
    <row r="46" spans="1:25" ht="24.95" customHeight="1">
      <c r="A46" s="68"/>
      <c r="B46" s="71" t="s">
        <v>37</v>
      </c>
      <c r="C46" s="72">
        <v>0</v>
      </c>
      <c r="D46" s="72">
        <v>0</v>
      </c>
      <c r="E46" s="73">
        <v>0</v>
      </c>
      <c r="F46" s="74">
        <f t="shared" si="2"/>
        <v>0</v>
      </c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6"/>
    </row>
    <row r="47" spans="1:25" ht="30.75" customHeight="1">
      <c r="A47" s="35">
        <v>6</v>
      </c>
      <c r="B47" s="30" t="s">
        <v>38</v>
      </c>
      <c r="C47" s="31">
        <v>0</v>
      </c>
      <c r="D47" s="31">
        <v>0</v>
      </c>
      <c r="E47" s="66">
        <v>0</v>
      </c>
      <c r="F47" s="36">
        <v>0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77"/>
    </row>
    <row r="48" spans="1:25" ht="30" customHeight="1" thickBot="1">
      <c r="A48" s="78"/>
      <c r="B48" s="79" t="s">
        <v>87</v>
      </c>
      <c r="C48" s="81">
        <f>SUM(C8+C9+C29+C34+C39+C47)</f>
        <v>12236966012</v>
      </c>
      <c r="D48" s="81">
        <f>SUM(D8+D9+D29+D34+D39+D47)</f>
        <v>335457120</v>
      </c>
      <c r="E48" s="81">
        <f>SUM(E8+E9+E29+E34+E39+E47)</f>
        <v>-335457120</v>
      </c>
      <c r="F48" s="81">
        <f>SUM(F8+F9+F29+F34+F39+F47)</f>
        <v>12236966012</v>
      </c>
      <c r="G48" s="81">
        <f>SUM(G8+G9+G29+G34+G39+G47)</f>
        <v>11100000</v>
      </c>
      <c r="H48" s="82">
        <f t="shared" ref="H48:Y48" si="8">SUM(H8,H9,H29,H34,H39,H47)</f>
        <v>0</v>
      </c>
      <c r="I48" s="82">
        <f t="shared" si="8"/>
        <v>0</v>
      </c>
      <c r="J48" s="82">
        <f t="shared" si="8"/>
        <v>0</v>
      </c>
      <c r="K48" s="81">
        <f t="shared" si="8"/>
        <v>11750000</v>
      </c>
      <c r="L48" s="82">
        <f t="shared" si="8"/>
        <v>0</v>
      </c>
      <c r="M48" s="82">
        <f t="shared" si="8"/>
        <v>0</v>
      </c>
      <c r="N48" s="81">
        <f t="shared" si="8"/>
        <v>22850000</v>
      </c>
      <c r="O48" s="82">
        <f t="shared" si="8"/>
        <v>0</v>
      </c>
      <c r="P48" s="82">
        <f t="shared" si="8"/>
        <v>0</v>
      </c>
      <c r="Q48" s="82">
        <f t="shared" si="8"/>
        <v>0</v>
      </c>
      <c r="R48" s="82">
        <f t="shared" si="8"/>
        <v>0</v>
      </c>
      <c r="S48" s="82">
        <f t="shared" si="8"/>
        <v>0</v>
      </c>
      <c r="T48" s="82">
        <f t="shared" si="8"/>
        <v>0</v>
      </c>
      <c r="U48" s="81">
        <f t="shared" si="8"/>
        <v>20082500</v>
      </c>
      <c r="V48" s="82">
        <f t="shared" si="8"/>
        <v>0</v>
      </c>
      <c r="W48" s="82">
        <f t="shared" si="8"/>
        <v>0</v>
      </c>
      <c r="X48" s="81">
        <f t="shared" si="8"/>
        <v>26349800</v>
      </c>
      <c r="Y48" s="83">
        <f t="shared" si="8"/>
        <v>12233466212</v>
      </c>
    </row>
    <row r="49" spans="1:25" ht="15.75" thickTop="1">
      <c r="A49" s="8"/>
      <c r="B49" s="9"/>
      <c r="C49" s="10"/>
      <c r="D49" s="10"/>
      <c r="E49" s="11"/>
      <c r="F49" s="10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2"/>
      <c r="X49" s="7"/>
      <c r="Y49" s="7"/>
    </row>
    <row r="50" spans="1:25">
      <c r="A50" s="8"/>
      <c r="B50" s="9"/>
      <c r="C50" s="10"/>
      <c r="D50" s="10"/>
      <c r="E50" s="11"/>
      <c r="F50" s="10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2"/>
      <c r="X50" s="7"/>
      <c r="Y50" s="7"/>
    </row>
    <row r="51" spans="1:25">
      <c r="A51" s="8"/>
      <c r="B51" s="9"/>
      <c r="C51" s="10"/>
      <c r="D51" s="10"/>
      <c r="E51" s="11"/>
      <c r="F51" s="1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2" t="s">
        <v>76</v>
      </c>
      <c r="X51" s="7"/>
      <c r="Y51" s="7"/>
    </row>
    <row r="53" spans="1:25">
      <c r="D53" s="2" t="s">
        <v>77</v>
      </c>
      <c r="E53" s="1"/>
      <c r="F53" s="1"/>
      <c r="G53" s="1"/>
      <c r="H53" s="1"/>
      <c r="I53" s="1"/>
      <c r="J53" s="1"/>
      <c r="K53" s="1"/>
      <c r="L53" s="1"/>
      <c r="M53" s="1"/>
      <c r="N53" s="12" t="s">
        <v>78</v>
      </c>
      <c r="O53" s="12"/>
      <c r="P53" s="12"/>
      <c r="Q53" s="12"/>
      <c r="W53" s="2" t="s">
        <v>79</v>
      </c>
    </row>
    <row r="54" spans="1:25">
      <c r="D54" s="2" t="s">
        <v>80</v>
      </c>
      <c r="E54" s="1"/>
      <c r="F54" s="1"/>
      <c r="G54" s="1"/>
      <c r="H54" s="1"/>
      <c r="I54" s="1"/>
      <c r="J54" s="1"/>
      <c r="K54" s="1"/>
      <c r="L54" s="1"/>
      <c r="M54" s="1"/>
      <c r="N54" s="12" t="s">
        <v>81</v>
      </c>
      <c r="O54" s="12"/>
      <c r="P54" s="12"/>
      <c r="Q54" s="12"/>
      <c r="W54" s="1"/>
    </row>
    <row r="55" spans="1:25">
      <c r="D55" s="2"/>
      <c r="E55" s="1"/>
      <c r="F55" s="1"/>
      <c r="G55" s="1"/>
      <c r="H55" s="1"/>
      <c r="I55" s="1"/>
      <c r="J55" s="1"/>
      <c r="K55" s="1"/>
      <c r="L55" s="1"/>
      <c r="M55" s="1"/>
      <c r="N55" s="12"/>
      <c r="O55" s="12"/>
      <c r="P55" s="12"/>
      <c r="Q55" s="12"/>
      <c r="W55" s="1"/>
    </row>
    <row r="56" spans="1:25">
      <c r="D56" s="13"/>
      <c r="E56" s="1"/>
      <c r="F56" s="1"/>
      <c r="G56" s="1"/>
      <c r="H56" s="1"/>
      <c r="I56" s="1"/>
      <c r="J56" s="1"/>
      <c r="K56" s="1"/>
      <c r="L56" s="1"/>
      <c r="M56" s="1"/>
      <c r="N56" s="84"/>
      <c r="O56" s="84"/>
      <c r="P56" s="84"/>
      <c r="Q56" s="84"/>
      <c r="W56" s="2"/>
    </row>
    <row r="57" spans="1:25">
      <c r="D57" s="13"/>
      <c r="E57" s="1"/>
      <c r="F57" s="1"/>
      <c r="G57" s="1"/>
      <c r="H57" s="1"/>
      <c r="I57" s="1"/>
      <c r="J57" s="1"/>
      <c r="K57" s="1"/>
      <c r="L57" s="1"/>
      <c r="M57" s="1"/>
      <c r="N57" s="1"/>
      <c r="O57" s="14"/>
      <c r="P57" s="14"/>
      <c r="Q57" s="14"/>
      <c r="W57" s="15"/>
    </row>
    <row r="58" spans="1:25">
      <c r="D58" s="16" t="s">
        <v>82</v>
      </c>
      <c r="E58" s="1"/>
      <c r="F58" s="1"/>
      <c r="G58" s="1"/>
      <c r="H58" s="1"/>
      <c r="I58" s="1"/>
      <c r="J58" s="1"/>
      <c r="K58" s="1"/>
      <c r="L58" s="1"/>
      <c r="M58" s="1"/>
      <c r="N58" s="14" t="s">
        <v>83</v>
      </c>
      <c r="O58" s="12"/>
      <c r="P58" s="12"/>
      <c r="Q58" s="12"/>
      <c r="W58" s="17" t="s">
        <v>42</v>
      </c>
    </row>
    <row r="59" spans="1:25">
      <c r="D59" s="13" t="s">
        <v>41</v>
      </c>
      <c r="E59" s="1"/>
      <c r="F59" s="1"/>
      <c r="G59" s="1"/>
      <c r="H59" s="1"/>
      <c r="I59" s="1"/>
      <c r="J59" s="1"/>
      <c r="K59" s="1"/>
      <c r="L59" s="1"/>
      <c r="M59" s="1"/>
      <c r="N59" s="12" t="s">
        <v>84</v>
      </c>
      <c r="O59" s="1"/>
      <c r="P59" s="1"/>
      <c r="Q59" s="1"/>
      <c r="W59" s="15" t="s">
        <v>85</v>
      </c>
    </row>
    <row r="60" spans="1:25">
      <c r="D60" s="18" t="s">
        <v>86</v>
      </c>
    </row>
  </sheetData>
  <mergeCells count="23">
    <mergeCell ref="A3:A5"/>
    <mergeCell ref="B3:B5"/>
    <mergeCell ref="C3:C5"/>
    <mergeCell ref="D3:E4"/>
    <mergeCell ref="F3:F5"/>
    <mergeCell ref="Y3:Y5"/>
    <mergeCell ref="G4:G5"/>
    <mergeCell ref="H4:H5"/>
    <mergeCell ref="I4:I5"/>
    <mergeCell ref="J4:L4"/>
    <mergeCell ref="M4:M5"/>
    <mergeCell ref="O4:O5"/>
    <mergeCell ref="G3:M3"/>
    <mergeCell ref="V4:V5"/>
    <mergeCell ref="W4:W5"/>
    <mergeCell ref="N3:N5"/>
    <mergeCell ref="O3:W3"/>
    <mergeCell ref="X3:X5"/>
    <mergeCell ref="N56:Q56"/>
    <mergeCell ref="P4:P5"/>
    <mergeCell ref="Q4:Q5"/>
    <mergeCell ref="R4:T4"/>
    <mergeCell ref="U4:U5"/>
  </mergeCells>
  <printOptions horizontalCentered="1"/>
  <pageMargins left="0.52" right="0.39" top="0.42" bottom="0.37" header="0.3" footer="0.3"/>
  <pageSetup paperSize="5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MUTASI +- 2020</vt:lpstr>
      <vt:lpstr>'MUTASI +- 2020'!Print_Titles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satpol pp</cp:lastModifiedBy>
  <cp:lastPrinted>2021-02-10T01:17:19Z</cp:lastPrinted>
  <dcterms:created xsi:type="dcterms:W3CDTF">2020-09-23T11:11:14Z</dcterms:created>
  <dcterms:modified xsi:type="dcterms:W3CDTF">2021-02-10T03:41:59Z</dcterms:modified>
</cp:coreProperties>
</file>